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0" documentId="13_ncr:1_{5A1629F4-E56B-4A20-BE64-23C5752AA69A}" xr6:coauthVersionLast="45" xr6:coauthVersionMax="45" xr10:uidLastSave="{00000000-0000-0000-0000-000000000000}"/>
  <bookViews>
    <workbookView xWindow="3570" yWindow="660" windowWidth="25035" windowHeight="14355" xr2:uid="{97CAC805-AC91-4FED-9A60-18F0AE4BF8A6}"/>
  </bookViews>
  <sheets>
    <sheet name="Sheet1" sheetId="1" r:id="rId1"/>
  </sheets>
  <definedNames>
    <definedName name="_ftn1" localSheetId="0">Sheet1!$C$5</definedName>
    <definedName name="_ftn2" localSheetId="0">Sheet1!$C$6</definedName>
    <definedName name="_Hlk38047308" localSheetId="0">Sheet1!$C$5</definedName>
    <definedName name="_Hlk38047322" localSheetId="0">Sheet1!$C$6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 l="1"/>
  <c r="G13" i="1"/>
  <c r="A14" i="1" l="1"/>
  <c r="A15" i="1" s="1"/>
  <c r="A16" i="1" s="1"/>
  <c r="A17" i="1" s="1"/>
  <c r="A18" i="1" s="1"/>
  <c r="A19" i="1" s="1"/>
  <c r="A20" i="1" s="1"/>
  <c r="A21" i="1" s="1"/>
  <c r="A22" i="1" s="1"/>
  <c r="A23" i="1" s="1"/>
  <c r="F14" i="1"/>
  <c r="H14" i="1" l="1"/>
  <c r="G14" i="1"/>
  <c r="I14" i="1"/>
  <c r="J14" i="1" s="1"/>
  <c r="I13" i="1"/>
  <c r="F15" i="1"/>
  <c r="H15" i="1" l="1"/>
  <c r="G15" i="1"/>
  <c r="F16" i="1"/>
  <c r="H16" i="1" l="1"/>
  <c r="G16" i="1"/>
  <c r="F17" i="1"/>
  <c r="H17" i="1" l="1"/>
  <c r="G17" i="1"/>
  <c r="F18" i="1"/>
  <c r="H18" i="1" l="1"/>
  <c r="G18" i="1"/>
  <c r="F19" i="1"/>
  <c r="H19" i="1" l="1"/>
  <c r="G19" i="1"/>
  <c r="F20" i="1"/>
  <c r="H20" i="1" l="1"/>
  <c r="G20" i="1"/>
  <c r="F21" i="1"/>
  <c r="H21" i="1" l="1"/>
  <c r="G21" i="1"/>
  <c r="F22" i="1"/>
  <c r="H22" i="1" l="1"/>
  <c r="G22" i="1"/>
  <c r="F23" i="1"/>
  <c r="H23" i="1" l="1"/>
  <c r="G23" i="1"/>
</calcChain>
</file>

<file path=xl/sharedStrings.xml><?xml version="1.0" encoding="utf-8"?>
<sst xmlns="http://schemas.openxmlformats.org/spreadsheetml/2006/main" count="37" uniqueCount="37">
  <si>
    <t>This spreadsheet is designed to allow readers to quickly experiement with the solution for unconfined flow between water bodies with recharge</t>
  </si>
  <si>
    <t>K</t>
  </si>
  <si>
    <t>w</t>
  </si>
  <si>
    <t>L</t>
  </si>
  <si>
    <t>x values</t>
  </si>
  <si>
    <t>h</t>
  </si>
  <si>
    <t>q</t>
  </si>
  <si>
    <t>d</t>
  </si>
  <si>
    <t>Input Values</t>
  </si>
  <si>
    <t>Results shown on graph</t>
  </si>
  <si>
    <t>Enter values in the yellow cells and observe their impact on the graph</t>
  </si>
  <si>
    <t>consistent units</t>
  </si>
  <si>
    <t>[2] Emeritus Professor of Geological Engineering, Colorado School of Mines, Golden Colorado, USA</t>
  </si>
  <si>
    <t>[1] Emeritus Regents’ Professor of Hydrogeology, University of Montana, Missoula, Montana, USA</t>
  </si>
  <si>
    <t xml:space="preserve">The Groundwater Project (gw-project.org) </t>
  </si>
  <si>
    <r>
      <t>William Woessner</t>
    </r>
    <r>
      <rPr>
        <b/>
        <vertAlign val="superscript"/>
        <sz val="16"/>
        <color theme="1"/>
        <rFont val="Arial"/>
        <family val="2"/>
      </rPr>
      <t>[1]</t>
    </r>
    <r>
      <rPr>
        <b/>
        <sz val="16"/>
        <color theme="1"/>
        <rFont val="Arial"/>
        <family val="2"/>
      </rPr>
      <t xml:space="preserve"> and Eileen Poeter</t>
    </r>
    <r>
      <rPr>
        <b/>
        <vertAlign val="superscript"/>
        <sz val="16"/>
        <color theme="1"/>
        <rFont val="Arial"/>
        <family val="2"/>
      </rPr>
      <t>[2]</t>
    </r>
  </si>
  <si>
    <t>The divide is outside of the model domain. It means that much area would be needed at that recharge rate to equal the volume of flow into the boundary</t>
  </si>
  <si>
    <t>What happens when recharge is negative?</t>
  </si>
  <si>
    <t>Initial</t>
  </si>
  <si>
    <t>inputs</t>
  </si>
  <si>
    <t>Land</t>
  </si>
  <si>
    <t>Surface</t>
  </si>
  <si>
    <t>Evaporation exceeds recharge. Water flows from the boundaries toward the interior of the model. Where the values of head are &lt;= zero then the flow described by the equation can not be sustained because the aquifer has zero thickness</t>
  </si>
  <si>
    <t>The water table rises above the ground surface so this condiction can not occur in an unconfined aquifer as springs would form and water would flow away as surface water flow.</t>
  </si>
  <si>
    <t>What happens when K is decreased by a factor of ten? What does it mean?</t>
  </si>
  <si>
    <t>What happens when K is increased by a factor of 10? What does it mean?</t>
  </si>
  <si>
    <t>What happens when recharge is zero?</t>
  </si>
  <si>
    <t>Flow is the same across the entire domain. The divide is at infinity because no amount of area could gather enough recharge to equal the flow through the model</t>
  </si>
  <si>
    <t>Using the intial inputs, experiment with changing each item inidiviudally below</t>
  </si>
  <si>
    <t>Mathematical solutions can produce physically unrelistice values, so common sense needs to be employed to evaluate results</t>
  </si>
  <si>
    <t>The divide is in the center of the model. The heads are symmetrical. The flow rates are symmetrical but have oppsite sign indicating flow from the center of the model to the left and right boudnaries respecitively..</t>
  </si>
  <si>
    <r>
      <t>h</t>
    </r>
    <r>
      <rPr>
        <b/>
        <vertAlign val="subscript"/>
        <sz val="14"/>
        <color theme="1"/>
        <rFont val="Calibri"/>
        <family val="2"/>
        <scheme val="minor"/>
      </rPr>
      <t>1</t>
    </r>
  </si>
  <si>
    <r>
      <t>h</t>
    </r>
    <r>
      <rPr>
        <b/>
        <vertAlign val="subscript"/>
        <sz val="14"/>
        <color theme="1"/>
        <rFont val="Calibri"/>
        <family val="2"/>
        <scheme val="minor"/>
      </rPr>
      <t>2</t>
    </r>
  </si>
  <si>
    <r>
      <t>What happend when h</t>
    </r>
    <r>
      <rPr>
        <vertAlign val="subscript"/>
        <sz val="16"/>
        <color theme="1"/>
        <rFont val="Calibri"/>
        <family val="2"/>
        <scheme val="minor"/>
      </rPr>
      <t>1</t>
    </r>
    <r>
      <rPr>
        <sz val="16"/>
        <color theme="1"/>
        <rFont val="Calibri"/>
        <family val="2"/>
        <scheme val="minor"/>
      </rPr>
      <t xml:space="preserve"> and h</t>
    </r>
    <r>
      <rPr>
        <vertAlign val="subscript"/>
        <sz val="16"/>
        <color theme="1"/>
        <rFont val="Calibri"/>
        <family val="2"/>
        <scheme val="minor"/>
      </rPr>
      <t>2</t>
    </r>
    <r>
      <rPr>
        <sz val="16"/>
        <color theme="1"/>
        <rFont val="Calibri"/>
        <family val="2"/>
        <scheme val="minor"/>
      </rPr>
      <t xml:space="preserve"> are equal?</t>
    </r>
  </si>
  <si>
    <t>x</t>
  </si>
  <si>
    <t>https://gw-project.org/books/hydrogeologic-properties-of-earth-materials-and-principles-of-groundwater-flow/</t>
  </si>
  <si>
    <t>Hydrogeologic Properties of Earth Materials and Principles of Groundwater 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</si>
</sst>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8"/>
      <color theme="1"/>
      <name val="Calibri"/>
      <family val="2"/>
      <scheme val="minor"/>
    </font>
    <font>
      <b/>
      <sz val="14"/>
      <color theme="1"/>
      <name val="Arial"/>
      <family val="2"/>
    </font>
    <font>
      <b/>
      <sz val="20"/>
      <color theme="1"/>
      <name val="Arial"/>
      <family val="2"/>
    </font>
    <font>
      <u/>
      <sz val="11"/>
      <color theme="10"/>
      <name val="Calibri"/>
      <family val="2"/>
      <scheme val="minor"/>
    </font>
    <font>
      <sz val="14"/>
      <color theme="1"/>
      <name val="Calibri"/>
      <family val="2"/>
      <scheme val="minor"/>
    </font>
    <font>
      <b/>
      <sz val="14"/>
      <color theme="1"/>
      <name val="Calibri"/>
      <family val="2"/>
      <scheme val="minor"/>
    </font>
    <font>
      <sz val="16"/>
      <color theme="1"/>
      <name val="Calibri"/>
      <family val="2"/>
      <scheme val="minor"/>
    </font>
    <font>
      <sz val="26"/>
      <color theme="1"/>
      <name val="Calibri"/>
      <family val="2"/>
      <scheme val="minor"/>
    </font>
    <font>
      <b/>
      <sz val="16"/>
      <color theme="1"/>
      <name val="Arial"/>
      <family val="2"/>
    </font>
    <font>
      <b/>
      <vertAlign val="superscript"/>
      <sz val="16"/>
      <color theme="1"/>
      <name val="Arial"/>
      <family val="2"/>
    </font>
    <font>
      <b/>
      <sz val="16"/>
      <color theme="1"/>
      <name val="Calibri"/>
      <family val="2"/>
      <scheme val="minor"/>
    </font>
    <font>
      <b/>
      <vertAlign val="subscript"/>
      <sz val="14"/>
      <color theme="1"/>
      <name val="Calibri"/>
      <family val="2"/>
      <scheme val="minor"/>
    </font>
    <font>
      <vertAlign val="subscript"/>
      <sz val="16"/>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29">
    <xf numFmtId="0" fontId="0" fillId="0" borderId="0" xfId="0"/>
    <xf numFmtId="0" fontId="1" fillId="2" borderId="0" xfId="0" applyFont="1" applyFill="1"/>
    <xf numFmtId="0" fontId="2" fillId="0" borderId="0" xfId="0" applyFont="1"/>
    <xf numFmtId="0" fontId="7" fillId="0" borderId="0" xfId="0" applyFont="1"/>
    <xf numFmtId="0" fontId="7" fillId="0" borderId="0" xfId="0" applyFont="1" applyFill="1"/>
    <xf numFmtId="0" fontId="6" fillId="0" borderId="0" xfId="0" applyFont="1" applyAlignment="1">
      <alignment horizontal="center"/>
    </xf>
    <xf numFmtId="0" fontId="9" fillId="0" borderId="0" xfId="0" applyFont="1"/>
    <xf numFmtId="0" fontId="0" fillId="0" borderId="0" xfId="0" applyAlignment="1">
      <alignment wrapText="1"/>
    </xf>
    <xf numFmtId="0" fontId="0" fillId="0" borderId="0" xfId="0" applyProtection="1"/>
    <xf numFmtId="0" fontId="0" fillId="0" borderId="0" xfId="0" applyFont="1" applyAlignment="1">
      <alignment horizontal="center"/>
    </xf>
    <xf numFmtId="0" fontId="8" fillId="0" borderId="0" xfId="0" applyFont="1" applyFill="1" applyAlignment="1">
      <alignment horizontal="center" vertical="top" wrapText="1"/>
    </xf>
    <xf numFmtId="0" fontId="0" fillId="0" borderId="0" xfId="0" applyAlignment="1">
      <alignment horizontal="center" vertical="top" wrapText="1"/>
    </xf>
    <xf numFmtId="0" fontId="0" fillId="0" borderId="0" xfId="0" applyAlignment="1">
      <alignment horizontal="center" wrapText="1"/>
    </xf>
    <xf numFmtId="0" fontId="0" fillId="0" borderId="0" xfId="0" applyFont="1" applyAlignment="1">
      <alignment horizontal="center" vertical="top" wrapText="1"/>
    </xf>
    <xf numFmtId="0" fontId="12" fillId="0" borderId="0" xfId="0" applyFont="1" applyFill="1" applyAlignment="1">
      <alignment horizontal="center"/>
    </xf>
    <xf numFmtId="0" fontId="1" fillId="0" borderId="0" xfId="0" applyFont="1" applyAlignment="1">
      <alignment horizontal="center"/>
    </xf>
    <xf numFmtId="0" fontId="7" fillId="2" borderId="0" xfId="0" applyFont="1" applyFill="1" applyAlignment="1">
      <alignment horizontal="center"/>
    </xf>
    <xf numFmtId="0" fontId="6" fillId="0" borderId="0" xfId="0" applyFont="1" applyAlignment="1">
      <alignment horizontal="center"/>
    </xf>
    <xf numFmtId="0" fontId="8" fillId="0" borderId="0" xfId="0" applyFont="1" applyFill="1" applyAlignment="1">
      <alignment horizontal="center"/>
    </xf>
    <xf numFmtId="0" fontId="3" fillId="0" borderId="0" xfId="0" applyFont="1" applyAlignment="1">
      <alignment horizontal="center" vertical="center"/>
    </xf>
    <xf numFmtId="0" fontId="7" fillId="3" borderId="0" xfId="0" applyFont="1" applyFill="1" applyAlignment="1">
      <alignment horizontal="center"/>
    </xf>
    <xf numFmtId="0" fontId="6" fillId="3" borderId="0" xfId="0" applyFont="1" applyFill="1" applyAlignment="1">
      <alignment horizontal="center"/>
    </xf>
    <xf numFmtId="0" fontId="6" fillId="0" borderId="0" xfId="0" applyFont="1" applyAlignment="1"/>
    <xf numFmtId="0" fontId="4" fillId="0" borderId="0" xfId="0" applyFont="1" applyAlignment="1">
      <alignment horizontal="center" vertical="center"/>
    </xf>
    <xf numFmtId="0" fontId="0" fillId="0" borderId="0" xfId="0" applyAlignment="1">
      <alignment horizontal="center"/>
    </xf>
    <xf numFmtId="0" fontId="10" fillId="0" borderId="0" xfId="0" applyFont="1" applyAlignment="1">
      <alignment horizontal="center" vertical="center"/>
    </xf>
    <xf numFmtId="0" fontId="8" fillId="0" borderId="0" xfId="0" applyFont="1" applyAlignment="1">
      <alignment horizontal="center"/>
    </xf>
    <xf numFmtId="0" fontId="5" fillId="0" borderId="0" xfId="1" applyAlignment="1">
      <alignment horizontal="center"/>
    </xf>
    <xf numFmtId="0" fontId="9" fillId="2"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3"/>
          <c:order val="0"/>
          <c:tx>
            <c:v>Land Surface</c:v>
          </c:tx>
          <c:spPr>
            <a:ln w="38100" cap="rnd">
              <a:solidFill>
                <a:schemeClr val="accent4">
                  <a:lumMod val="50000"/>
                </a:schemeClr>
              </a:solidFill>
              <a:round/>
            </a:ln>
            <a:effectLst/>
          </c:spPr>
          <c:marker>
            <c:symbol val="none"/>
          </c:marker>
          <c:xVal>
            <c:numRef>
              <c:f>Sheet1!$A$13:$A$23</c:f>
              <c:numCache>
                <c:formatCode>General</c:formatCode>
                <c:ptCount val="11"/>
                <c:pt idx="0">
                  <c:v>0</c:v>
                </c:pt>
                <c:pt idx="1">
                  <c:v>5</c:v>
                </c:pt>
                <c:pt idx="2">
                  <c:v>10</c:v>
                </c:pt>
                <c:pt idx="3">
                  <c:v>15</c:v>
                </c:pt>
                <c:pt idx="4">
                  <c:v>20</c:v>
                </c:pt>
                <c:pt idx="5">
                  <c:v>25</c:v>
                </c:pt>
                <c:pt idx="6">
                  <c:v>30</c:v>
                </c:pt>
                <c:pt idx="7">
                  <c:v>35</c:v>
                </c:pt>
                <c:pt idx="8">
                  <c:v>40</c:v>
                </c:pt>
                <c:pt idx="9">
                  <c:v>45</c:v>
                </c:pt>
                <c:pt idx="10">
                  <c:v>50</c:v>
                </c:pt>
              </c:numCache>
            </c:numRef>
          </c:xVal>
          <c:yVal>
            <c:numRef>
              <c:f>Sheet1!$B$13:$B$23</c:f>
              <c:numCache>
                <c:formatCode>General</c:formatCode>
                <c:ptCount val="11"/>
                <c:pt idx="0">
                  <c:v>6.5</c:v>
                </c:pt>
                <c:pt idx="1">
                  <c:v>6.8</c:v>
                </c:pt>
                <c:pt idx="2">
                  <c:v>7.3</c:v>
                </c:pt>
                <c:pt idx="3">
                  <c:v>7.4</c:v>
                </c:pt>
                <c:pt idx="4">
                  <c:v>7.8</c:v>
                </c:pt>
                <c:pt idx="5">
                  <c:v>8.1999999999999993</c:v>
                </c:pt>
                <c:pt idx="6">
                  <c:v>8</c:v>
                </c:pt>
                <c:pt idx="7">
                  <c:v>7.5</c:v>
                </c:pt>
                <c:pt idx="8">
                  <c:v>6.8</c:v>
                </c:pt>
                <c:pt idx="9">
                  <c:v>5</c:v>
                </c:pt>
                <c:pt idx="10">
                  <c:v>4</c:v>
                </c:pt>
              </c:numCache>
            </c:numRef>
          </c:yVal>
          <c:smooth val="0"/>
          <c:extLst>
            <c:ext xmlns:c16="http://schemas.microsoft.com/office/drawing/2014/chart" uri="{C3380CC4-5D6E-409C-BE32-E72D297353CC}">
              <c16:uniqueId val="{00000005-F2C5-43E9-BD85-5F1A55B542EF}"/>
            </c:ext>
          </c:extLst>
        </c:ser>
        <c:ser>
          <c:idx val="0"/>
          <c:order val="1"/>
          <c:tx>
            <c:v>Water Table</c:v>
          </c:tx>
          <c:spPr>
            <a:ln w="38100" cap="rnd">
              <a:solidFill>
                <a:schemeClr val="accent1"/>
              </a:solidFill>
              <a:prstDash val="sysDot"/>
              <a:round/>
            </a:ln>
            <a:effectLst/>
          </c:spPr>
          <c:marker>
            <c:symbol val="diamond"/>
            <c:size val="8"/>
            <c:spPr>
              <a:solidFill>
                <a:schemeClr val="accent1"/>
              </a:solidFill>
              <a:ln w="9525">
                <a:solidFill>
                  <a:schemeClr val="accent1"/>
                </a:solidFill>
              </a:ln>
              <a:effectLst/>
            </c:spPr>
          </c:marker>
          <c:xVal>
            <c:numRef>
              <c:f>Sheet1!$F$13:$F$23</c:f>
              <c:numCache>
                <c:formatCode>General</c:formatCode>
                <c:ptCount val="11"/>
                <c:pt idx="0">
                  <c:v>0</c:v>
                </c:pt>
                <c:pt idx="1">
                  <c:v>5</c:v>
                </c:pt>
                <c:pt idx="2">
                  <c:v>10</c:v>
                </c:pt>
                <c:pt idx="3">
                  <c:v>15</c:v>
                </c:pt>
                <c:pt idx="4">
                  <c:v>20</c:v>
                </c:pt>
                <c:pt idx="5">
                  <c:v>25</c:v>
                </c:pt>
                <c:pt idx="6">
                  <c:v>30</c:v>
                </c:pt>
                <c:pt idx="7">
                  <c:v>35</c:v>
                </c:pt>
                <c:pt idx="8">
                  <c:v>40</c:v>
                </c:pt>
                <c:pt idx="9">
                  <c:v>45</c:v>
                </c:pt>
                <c:pt idx="10">
                  <c:v>50</c:v>
                </c:pt>
              </c:numCache>
            </c:numRef>
          </c:xVal>
          <c:yVal>
            <c:numRef>
              <c:f>Sheet1!$G$13:$G$23</c:f>
              <c:numCache>
                <c:formatCode>General</c:formatCode>
                <c:ptCount val="11"/>
                <c:pt idx="0">
                  <c:v>5.0999999999999996</c:v>
                </c:pt>
                <c:pt idx="1">
                  <c:v>5.5044073250441778</c:v>
                </c:pt>
                <c:pt idx="2">
                  <c:v>5.7635058775019914</c:v>
                </c:pt>
                <c:pt idx="3">
                  <c:v>5.8964820020076374</c:v>
                </c:pt>
                <c:pt idx="4">
                  <c:v>5.9118525015429801</c:v>
                </c:pt>
                <c:pt idx="5">
                  <c:v>5.8105507484230792</c:v>
                </c:pt>
                <c:pt idx="6">
                  <c:v>5.5862330778441391</c:v>
                </c:pt>
                <c:pt idx="7">
                  <c:v>5.2230738076347336</c:v>
                </c:pt>
                <c:pt idx="8">
                  <c:v>4.6889231173052943</c:v>
                </c:pt>
                <c:pt idx="9">
                  <c:v>3.9143965052099663</c:v>
                </c:pt>
                <c:pt idx="10">
                  <c:v>2.6999999999999997</c:v>
                </c:pt>
              </c:numCache>
            </c:numRef>
          </c:yVal>
          <c:smooth val="0"/>
          <c:extLst>
            <c:ext xmlns:c16="http://schemas.microsoft.com/office/drawing/2014/chart" uri="{C3380CC4-5D6E-409C-BE32-E72D297353CC}">
              <c16:uniqueId val="{00000000-F2C5-43E9-BD85-5F1A55B542EF}"/>
            </c:ext>
          </c:extLst>
        </c:ser>
        <c:ser>
          <c:idx val="2"/>
          <c:order val="2"/>
          <c:tx>
            <c:v>Divide</c:v>
          </c:tx>
          <c:spPr>
            <a:ln w="38100" cap="rnd">
              <a:solidFill>
                <a:srgbClr val="00B0F0"/>
              </a:solidFill>
              <a:round/>
            </a:ln>
            <a:effectLst/>
          </c:spPr>
          <c:marker>
            <c:symbol val="square"/>
            <c:size val="8"/>
            <c:spPr>
              <a:solidFill>
                <a:srgbClr val="00B0F0"/>
              </a:solidFill>
              <a:ln w="9525">
                <a:noFill/>
              </a:ln>
              <a:effectLst/>
            </c:spPr>
          </c:marker>
          <c:xVal>
            <c:numRef>
              <c:f>Sheet1!$I$13:$I$14</c:f>
              <c:numCache>
                <c:formatCode>General</c:formatCode>
                <c:ptCount val="2"/>
                <c:pt idx="0">
                  <c:v>18.162892622352082</c:v>
                </c:pt>
                <c:pt idx="1">
                  <c:v>18.162892622352082</c:v>
                </c:pt>
              </c:numCache>
            </c:numRef>
          </c:xVal>
          <c:yVal>
            <c:numRef>
              <c:f>Sheet1!$J$13:$J$14</c:f>
              <c:numCache>
                <c:formatCode>General</c:formatCode>
                <c:ptCount val="2"/>
                <c:pt idx="0">
                  <c:v>0</c:v>
                </c:pt>
                <c:pt idx="1">
                  <c:v>5.9196627016322205</c:v>
                </c:pt>
              </c:numCache>
            </c:numRef>
          </c:yVal>
          <c:smooth val="0"/>
          <c:extLst>
            <c:ext xmlns:c16="http://schemas.microsoft.com/office/drawing/2014/chart" uri="{C3380CC4-5D6E-409C-BE32-E72D297353CC}">
              <c16:uniqueId val="{00000003-F2C5-43E9-BD85-5F1A55B542EF}"/>
            </c:ext>
          </c:extLst>
        </c:ser>
        <c:dLbls>
          <c:showLegendKey val="0"/>
          <c:showVal val="0"/>
          <c:showCatName val="0"/>
          <c:showSerName val="0"/>
          <c:showPercent val="0"/>
          <c:showBubbleSize val="0"/>
        </c:dLbls>
        <c:axId val="20502895"/>
        <c:axId val="30476719"/>
      </c:scatterChart>
      <c:scatterChart>
        <c:scatterStyle val="lineMarker"/>
        <c:varyColors val="0"/>
        <c:ser>
          <c:idx val="1"/>
          <c:order val="3"/>
          <c:tx>
            <c:v>qx</c:v>
          </c:tx>
          <c:spPr>
            <a:ln w="38100" cap="rnd">
              <a:solidFill>
                <a:schemeClr val="accent6">
                  <a:lumMod val="75000"/>
                </a:schemeClr>
              </a:solidFill>
              <a:round/>
            </a:ln>
            <a:effectLst/>
          </c:spPr>
          <c:marker>
            <c:symbol val="star"/>
            <c:size val="8"/>
            <c:spPr>
              <a:noFill/>
              <a:ln w="9525">
                <a:solidFill>
                  <a:schemeClr val="accent6">
                    <a:lumMod val="75000"/>
                  </a:schemeClr>
                </a:solidFill>
              </a:ln>
              <a:effectLst/>
            </c:spPr>
          </c:marker>
          <c:xVal>
            <c:numRef>
              <c:f>Sheet1!$F$13:$F$23</c:f>
              <c:numCache>
                <c:formatCode>General</c:formatCode>
                <c:ptCount val="11"/>
                <c:pt idx="0">
                  <c:v>0</c:v>
                </c:pt>
                <c:pt idx="1">
                  <c:v>5</c:v>
                </c:pt>
                <c:pt idx="2">
                  <c:v>10</c:v>
                </c:pt>
                <c:pt idx="3">
                  <c:v>15</c:v>
                </c:pt>
                <c:pt idx="4">
                  <c:v>20</c:v>
                </c:pt>
                <c:pt idx="5">
                  <c:v>25</c:v>
                </c:pt>
                <c:pt idx="6">
                  <c:v>30</c:v>
                </c:pt>
                <c:pt idx="7">
                  <c:v>35</c:v>
                </c:pt>
                <c:pt idx="8">
                  <c:v>40</c:v>
                </c:pt>
                <c:pt idx="9">
                  <c:v>45</c:v>
                </c:pt>
                <c:pt idx="10">
                  <c:v>50</c:v>
                </c:pt>
              </c:numCache>
            </c:numRef>
          </c:xVal>
          <c:yVal>
            <c:numRef>
              <c:f>Sheet1!$H$13:$H$23</c:f>
              <c:numCache>
                <c:formatCode>General</c:formatCode>
                <c:ptCount val="11"/>
                <c:pt idx="0">
                  <c:v>-4.973E-3</c:v>
                </c:pt>
                <c:pt idx="1">
                  <c:v>-3.604E-3</c:v>
                </c:pt>
                <c:pt idx="2">
                  <c:v>-2.2349999999999996E-3</c:v>
                </c:pt>
                <c:pt idx="3">
                  <c:v>-8.6600000000000002E-4</c:v>
                </c:pt>
                <c:pt idx="4">
                  <c:v>5.0299999999999997E-4</c:v>
                </c:pt>
                <c:pt idx="5">
                  <c:v>1.872E-3</c:v>
                </c:pt>
                <c:pt idx="6">
                  <c:v>3.241E-3</c:v>
                </c:pt>
                <c:pt idx="7">
                  <c:v>4.6099999999999995E-3</c:v>
                </c:pt>
                <c:pt idx="8">
                  <c:v>5.9789999999999999E-3</c:v>
                </c:pt>
                <c:pt idx="9">
                  <c:v>7.3480000000000004E-3</c:v>
                </c:pt>
                <c:pt idx="10">
                  <c:v>8.7169999999999991E-3</c:v>
                </c:pt>
              </c:numCache>
            </c:numRef>
          </c:yVal>
          <c:smooth val="0"/>
          <c:extLst>
            <c:ext xmlns:c16="http://schemas.microsoft.com/office/drawing/2014/chart" uri="{C3380CC4-5D6E-409C-BE32-E72D297353CC}">
              <c16:uniqueId val="{00000001-F2C5-43E9-BD85-5F1A55B542EF}"/>
            </c:ext>
          </c:extLst>
        </c:ser>
        <c:dLbls>
          <c:showLegendKey val="0"/>
          <c:showVal val="0"/>
          <c:showCatName val="0"/>
          <c:showSerName val="0"/>
          <c:showPercent val="0"/>
          <c:showBubbleSize val="0"/>
        </c:dLbls>
        <c:axId val="2091307711"/>
        <c:axId val="2091306047"/>
      </c:scatterChart>
      <c:valAx>
        <c:axId val="20502895"/>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mn-cs"/>
                  </a:defRPr>
                </a:pPr>
                <a:r>
                  <a:rPr lang="en-US"/>
                  <a:t>Distance from Left Boundary</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30476719"/>
        <c:crosses val="autoZero"/>
        <c:crossBetween val="midCat"/>
      </c:valAx>
      <c:valAx>
        <c:axId val="304767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mn-cs"/>
                  </a:defRPr>
                </a:pPr>
                <a:r>
                  <a:rPr lang="en-US"/>
                  <a:t>Water Table Eleveation</a:t>
                </a: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20502895"/>
        <c:crosses val="autoZero"/>
        <c:crossBetween val="midCat"/>
      </c:valAx>
      <c:valAx>
        <c:axId val="2091306047"/>
        <c:scaling>
          <c:orientation val="minMax"/>
        </c:scaling>
        <c:delete val="0"/>
        <c:axPos val="r"/>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mn-cs"/>
                  </a:defRPr>
                </a:pPr>
                <a:r>
                  <a:rPr lang="en-US"/>
                  <a:t>qx</a:t>
                </a: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2091307711"/>
        <c:crosses val="max"/>
        <c:crossBetween val="midCat"/>
      </c:valAx>
      <c:valAx>
        <c:axId val="2091307711"/>
        <c:scaling>
          <c:orientation val="minMax"/>
        </c:scaling>
        <c:delete val="1"/>
        <c:axPos val="b"/>
        <c:numFmt formatCode="General" sourceLinked="1"/>
        <c:majorTickMark val="out"/>
        <c:minorTickMark val="none"/>
        <c:tickLblPos val="nextTo"/>
        <c:crossAx val="2091306047"/>
        <c:crosses val="autoZero"/>
        <c:crossBetween val="midCat"/>
      </c:valAx>
      <c:spPr>
        <a:noFill/>
        <a:ln>
          <a:noFill/>
        </a:ln>
        <a:effectLst/>
      </c:spPr>
    </c:plotArea>
    <c:legend>
      <c:legendPos val="b"/>
      <c:layout>
        <c:manualLayout>
          <c:xMode val="edge"/>
          <c:yMode val="edge"/>
          <c:x val="0.18372945989478748"/>
          <c:y val="0.88418982278326574"/>
          <c:w val="0.66760527030292904"/>
          <c:h val="6.7478977277083463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b="1" baseline="0">
          <a:latin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90487</xdr:colOff>
      <xdr:row>10</xdr:row>
      <xdr:rowOff>4762</xdr:rowOff>
    </xdr:from>
    <xdr:to>
      <xdr:col>18</xdr:col>
      <xdr:colOff>3257551</xdr:colOff>
      <xdr:row>29</xdr:row>
      <xdr:rowOff>57150</xdr:rowOff>
    </xdr:to>
    <xdr:graphicFrame macro="">
      <xdr:nvGraphicFramePr>
        <xdr:cNvPr id="2" name="Chart 1">
          <a:extLst>
            <a:ext uri="{FF2B5EF4-FFF2-40B4-BE49-F238E27FC236}">
              <a16:creationId xmlns:a16="http://schemas.microsoft.com/office/drawing/2014/main" id="{571AD4E3-1F10-4F71-AA90-0D2F8FBB13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w-project.org/books/hydrogeologic-properties-of-earth-materials-and-principles-of-groundwater-flow/" TargetMode="External"/><Relationship Id="rId1" Type="http://schemas.openxmlformats.org/officeDocument/2006/relationships/hyperlink" Target="about:blank"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42454-9955-488E-8B74-8EC6F8777ED8}">
  <dimension ref="A1:S39"/>
  <sheetViews>
    <sheetView tabSelected="1" workbookViewId="0">
      <selection activeCell="C2" sqref="C2:S2"/>
    </sheetView>
  </sheetViews>
  <sheetFormatPr defaultRowHeight="15" x14ac:dyDescent="0.25"/>
  <cols>
    <col min="9" max="9" width="16.42578125" customWidth="1"/>
    <col min="19" max="19" width="49.140625" customWidth="1"/>
  </cols>
  <sheetData>
    <row r="1" spans="1:19" ht="26.25" x14ac:dyDescent="0.25">
      <c r="C1" s="23" t="s">
        <v>14</v>
      </c>
      <c r="D1" s="24"/>
      <c r="E1" s="24"/>
      <c r="F1" s="24"/>
      <c r="G1" s="24"/>
      <c r="H1" s="24"/>
      <c r="I1" s="24"/>
      <c r="J1" s="24"/>
      <c r="K1" s="24"/>
      <c r="L1" s="24"/>
      <c r="M1" s="24"/>
      <c r="N1" s="24"/>
      <c r="O1" s="24"/>
      <c r="P1" s="24"/>
      <c r="Q1" s="24"/>
      <c r="R1" s="24"/>
      <c r="S1" s="24"/>
    </row>
    <row r="2" spans="1:19" s="2" customFormat="1" ht="23.25" x14ac:dyDescent="0.35">
      <c r="C2" s="27" t="s">
        <v>35</v>
      </c>
      <c r="D2" s="27"/>
      <c r="E2" s="27"/>
      <c r="F2" s="27"/>
      <c r="G2" s="27"/>
      <c r="H2" s="27"/>
      <c r="I2" s="27"/>
      <c r="J2" s="27"/>
      <c r="K2" s="27"/>
      <c r="L2" s="27"/>
      <c r="M2" s="27"/>
      <c r="N2" s="27"/>
      <c r="O2" s="27"/>
      <c r="P2" s="27"/>
      <c r="Q2" s="27"/>
      <c r="R2" s="27"/>
      <c r="S2" s="27"/>
    </row>
    <row r="3" spans="1:19" ht="26.25" x14ac:dyDescent="0.25">
      <c r="C3" s="23" t="s">
        <v>36</v>
      </c>
      <c r="D3" s="24"/>
      <c r="E3" s="24"/>
      <c r="F3" s="24"/>
      <c r="G3" s="24"/>
      <c r="H3" s="24"/>
      <c r="I3" s="24"/>
      <c r="J3" s="24"/>
      <c r="K3" s="24"/>
      <c r="L3" s="24"/>
      <c r="M3" s="24"/>
      <c r="N3" s="24"/>
      <c r="O3" s="24"/>
      <c r="P3" s="24"/>
      <c r="Q3" s="24"/>
      <c r="R3" s="24"/>
      <c r="S3" s="24"/>
    </row>
    <row r="4" spans="1:19" ht="23.25" x14ac:dyDescent="0.35">
      <c r="C4" s="25" t="s">
        <v>15</v>
      </c>
      <c r="D4" s="26"/>
      <c r="E4" s="26"/>
      <c r="F4" s="26"/>
      <c r="G4" s="26"/>
      <c r="H4" s="26"/>
      <c r="I4" s="26"/>
      <c r="J4" s="26"/>
      <c r="K4" s="26"/>
      <c r="L4" s="26"/>
      <c r="M4" s="26"/>
      <c r="N4" s="26"/>
      <c r="O4" s="26"/>
      <c r="P4" s="26"/>
      <c r="Q4" s="26"/>
      <c r="R4" s="26"/>
      <c r="S4" s="26"/>
    </row>
    <row r="5" spans="1:19" ht="21" x14ac:dyDescent="0.35">
      <c r="C5" s="18" t="s">
        <v>13</v>
      </c>
      <c r="D5" s="18"/>
      <c r="E5" s="18"/>
      <c r="F5" s="18"/>
      <c r="G5" s="18"/>
      <c r="H5" s="18"/>
      <c r="I5" s="18"/>
      <c r="J5" s="18"/>
      <c r="K5" s="18"/>
      <c r="L5" s="18"/>
      <c r="M5" s="18"/>
      <c r="N5" s="18"/>
      <c r="O5" s="18"/>
      <c r="P5" s="18"/>
      <c r="Q5" s="18"/>
      <c r="R5" s="18"/>
      <c r="S5" s="18"/>
    </row>
    <row r="6" spans="1:19" ht="21" x14ac:dyDescent="0.35">
      <c r="C6" s="18" t="s">
        <v>12</v>
      </c>
      <c r="D6" s="18"/>
      <c r="E6" s="18"/>
      <c r="F6" s="18"/>
      <c r="G6" s="18"/>
      <c r="H6" s="18"/>
      <c r="I6" s="18"/>
      <c r="J6" s="18"/>
      <c r="K6" s="18"/>
      <c r="L6" s="18"/>
      <c r="M6" s="18"/>
      <c r="N6" s="18"/>
      <c r="O6" s="18"/>
      <c r="P6" s="18"/>
      <c r="Q6" s="18"/>
      <c r="R6" s="18"/>
      <c r="S6" s="18"/>
    </row>
    <row r="7" spans="1:19" ht="21" x14ac:dyDescent="0.35">
      <c r="C7" s="18"/>
      <c r="D7" s="24"/>
      <c r="E7" s="24"/>
      <c r="F7" s="24"/>
      <c r="G7" s="24"/>
      <c r="H7" s="24"/>
      <c r="I7" s="24"/>
      <c r="J7" s="24"/>
      <c r="K7" s="24"/>
      <c r="L7" s="24"/>
      <c r="M7" s="24"/>
      <c r="N7" s="24"/>
      <c r="O7" s="24"/>
      <c r="P7" s="24"/>
      <c r="Q7" s="24"/>
      <c r="R7" s="24"/>
      <c r="S7" s="24"/>
    </row>
    <row r="8" spans="1:19" ht="18.75" x14ac:dyDescent="0.3">
      <c r="C8" s="19" t="s">
        <v>0</v>
      </c>
      <c r="D8" s="17"/>
      <c r="E8" s="17"/>
      <c r="F8" s="17"/>
      <c r="G8" s="17"/>
      <c r="H8" s="17"/>
      <c r="I8" s="17"/>
      <c r="J8" s="17"/>
      <c r="K8" s="17"/>
      <c r="L8" s="17"/>
      <c r="M8" s="17"/>
      <c r="N8" s="17"/>
      <c r="O8" s="17"/>
      <c r="P8" s="17"/>
      <c r="Q8" s="17"/>
      <c r="R8" s="17"/>
      <c r="S8" s="17"/>
    </row>
    <row r="9" spans="1:19" s="6" customFormat="1" ht="33.75" x14ac:dyDescent="0.5">
      <c r="C9" s="28" t="s">
        <v>10</v>
      </c>
      <c r="D9" s="28"/>
      <c r="E9" s="28"/>
      <c r="F9" s="28"/>
      <c r="G9" s="28"/>
      <c r="H9" s="28"/>
      <c r="I9" s="28"/>
      <c r="J9" s="28"/>
      <c r="K9" s="28"/>
      <c r="L9" s="28"/>
      <c r="M9" s="28"/>
      <c r="N9" s="28"/>
      <c r="O9" s="28"/>
      <c r="P9" s="28"/>
      <c r="Q9" s="28"/>
      <c r="R9" s="28"/>
      <c r="S9" s="28"/>
    </row>
    <row r="11" spans="1:19" ht="18.75" x14ac:dyDescent="0.3">
      <c r="A11" s="9"/>
      <c r="B11" s="5" t="s">
        <v>20</v>
      </c>
      <c r="C11" s="16" t="s">
        <v>8</v>
      </c>
      <c r="D11" s="17"/>
      <c r="E11" s="5" t="s">
        <v>18</v>
      </c>
      <c r="F11" s="20" t="s">
        <v>9</v>
      </c>
      <c r="G11" s="21"/>
      <c r="H11" s="21"/>
      <c r="I11" s="22"/>
    </row>
    <row r="12" spans="1:19" ht="18.75" x14ac:dyDescent="0.3">
      <c r="A12" s="5" t="s">
        <v>34</v>
      </c>
      <c r="B12" s="5" t="s">
        <v>21</v>
      </c>
      <c r="C12" s="16" t="s">
        <v>11</v>
      </c>
      <c r="D12" s="17"/>
      <c r="E12" s="5" t="s">
        <v>19</v>
      </c>
      <c r="F12" s="3" t="s">
        <v>4</v>
      </c>
      <c r="G12" s="3" t="s">
        <v>5</v>
      </c>
      <c r="H12" s="3" t="s">
        <v>6</v>
      </c>
      <c r="I12" s="3" t="s">
        <v>7</v>
      </c>
    </row>
    <row r="13" spans="1:19" ht="20.25" x14ac:dyDescent="0.35">
      <c r="A13">
        <v>0</v>
      </c>
      <c r="B13">
        <v>6.5</v>
      </c>
      <c r="C13" s="4" t="s">
        <v>31</v>
      </c>
      <c r="D13" s="1">
        <v>5.0999999999999996</v>
      </c>
      <c r="E13" s="8">
        <v>5.0999999999999996</v>
      </c>
      <c r="F13">
        <v>0</v>
      </c>
      <c r="G13">
        <f>SQRT($D$13^2-(($D$13^2-$D$14^2)*F13/$D$17)+($D$16/$D$15*($D$17-F13)*F13))</f>
        <v>5.0999999999999996</v>
      </c>
      <c r="H13">
        <f>($D$15*($D$13^2-$D$14^2)/(2*$D$17)-$D$16*($D$17/2-F13))</f>
        <v>-4.973E-3</v>
      </c>
      <c r="I13">
        <f>($D$17/2)-($D$15/$D$16)*($D$13^2-$D$14^2)/(2*$D$17)</f>
        <v>18.162892622352082</v>
      </c>
      <c r="J13">
        <v>0</v>
      </c>
    </row>
    <row r="14" spans="1:19" ht="20.25" x14ac:dyDescent="0.35">
      <c r="A14">
        <f>$D$17/10</f>
        <v>5</v>
      </c>
      <c r="B14">
        <v>6.8</v>
      </c>
      <c r="C14" s="4" t="s">
        <v>32</v>
      </c>
      <c r="D14" s="1">
        <v>2.7</v>
      </c>
      <c r="E14" s="8">
        <v>2.7</v>
      </c>
      <c r="F14">
        <f>$D$17/10</f>
        <v>5</v>
      </c>
      <c r="G14">
        <f>SQRT($D$13^2-(($D$13^2-$D$14^2)*F14/$D$17)+($D$16/$D$15*($D$17-F14)*F14))</f>
        <v>5.5044073250441778</v>
      </c>
      <c r="H14">
        <f>($D$15*($D$13^2-$D$14^2)/(2*$D$17)-$D$16*($D$17/2-F14))</f>
        <v>-3.604E-3</v>
      </c>
      <c r="I14">
        <f>($D$17/2)-($D$15/$D$16)*($D$13^2-$D$14^2)/(2*$D$17)</f>
        <v>18.162892622352082</v>
      </c>
      <c r="J14">
        <f>SQRT($D$13^2-(($D$13^2-$D$14^2)*$I$14/$D$17)+($D$16/$D$15*($D$17-$I$14)*$I$14))</f>
        <v>5.9196627016322205</v>
      </c>
    </row>
    <row r="15" spans="1:19" ht="18.75" x14ac:dyDescent="0.3">
      <c r="A15">
        <f t="shared" ref="A15:A23" si="0">A14+$D$17/10</f>
        <v>10</v>
      </c>
      <c r="B15">
        <v>7.3</v>
      </c>
      <c r="C15" s="4" t="s">
        <v>1</v>
      </c>
      <c r="D15" s="1">
        <v>0.01</v>
      </c>
      <c r="E15" s="8">
        <v>0.01</v>
      </c>
      <c r="F15">
        <f t="shared" ref="F15:F23" si="1">F14+$D$17/10</f>
        <v>10</v>
      </c>
      <c r="G15">
        <f t="shared" ref="G15:G23" si="2">SQRT($D$13^2-(($D$13^2-$D$14^2)*F15/$D$17)+($D$16/$D$15*($D$17-F15)*F15))</f>
        <v>5.7635058775019914</v>
      </c>
      <c r="H15">
        <f t="shared" ref="H15:H23" si="3">($D$15*($D$13^2-$D$14^2)/(2*$D$17)-$D$16*($D$17/2-F15))</f>
        <v>-2.2349999999999996E-3</v>
      </c>
    </row>
    <row r="16" spans="1:19" ht="18.75" x14ac:dyDescent="0.3">
      <c r="A16">
        <f t="shared" si="0"/>
        <v>15</v>
      </c>
      <c r="B16">
        <v>7.4</v>
      </c>
      <c r="C16" s="4" t="s">
        <v>2</v>
      </c>
      <c r="D16" s="1">
        <v>2.7379999999999999E-4</v>
      </c>
      <c r="E16" s="8">
        <v>2.7379999999999999E-4</v>
      </c>
      <c r="F16">
        <f t="shared" si="1"/>
        <v>15</v>
      </c>
      <c r="G16">
        <f t="shared" si="2"/>
        <v>5.8964820020076374</v>
      </c>
      <c r="H16">
        <f t="shared" si="3"/>
        <v>-8.6600000000000002E-4</v>
      </c>
    </row>
    <row r="17" spans="1:19" ht="18.75" x14ac:dyDescent="0.3">
      <c r="A17">
        <f t="shared" si="0"/>
        <v>20</v>
      </c>
      <c r="B17">
        <v>7.8</v>
      </c>
      <c r="C17" s="4" t="s">
        <v>3</v>
      </c>
      <c r="D17" s="1">
        <v>50</v>
      </c>
      <c r="E17" s="8">
        <v>50</v>
      </c>
      <c r="F17">
        <f t="shared" si="1"/>
        <v>20</v>
      </c>
      <c r="G17">
        <f t="shared" si="2"/>
        <v>5.9118525015429801</v>
      </c>
      <c r="H17">
        <f t="shared" si="3"/>
        <v>5.0299999999999997E-4</v>
      </c>
    </row>
    <row r="18" spans="1:19" x14ac:dyDescent="0.25">
      <c r="A18">
        <f t="shared" si="0"/>
        <v>25</v>
      </c>
      <c r="B18">
        <v>8.1999999999999993</v>
      </c>
      <c r="F18">
        <f t="shared" si="1"/>
        <v>25</v>
      </c>
      <c r="G18">
        <f t="shared" si="2"/>
        <v>5.8105507484230792</v>
      </c>
      <c r="H18">
        <f t="shared" si="3"/>
        <v>1.872E-3</v>
      </c>
    </row>
    <row r="19" spans="1:19" x14ac:dyDescent="0.25">
      <c r="A19">
        <f t="shared" si="0"/>
        <v>30</v>
      </c>
      <c r="B19">
        <v>8</v>
      </c>
      <c r="D19">
        <v>2.7378507871321002E-4</v>
      </c>
      <c r="F19">
        <f t="shared" si="1"/>
        <v>30</v>
      </c>
      <c r="G19">
        <f t="shared" si="2"/>
        <v>5.5862330778441391</v>
      </c>
      <c r="H19">
        <f t="shared" si="3"/>
        <v>3.241E-3</v>
      </c>
    </row>
    <row r="20" spans="1:19" x14ac:dyDescent="0.25">
      <c r="A20">
        <f t="shared" si="0"/>
        <v>35</v>
      </c>
      <c r="B20">
        <v>7.5</v>
      </c>
      <c r="F20">
        <f t="shared" si="1"/>
        <v>35</v>
      </c>
      <c r="G20">
        <f t="shared" si="2"/>
        <v>5.2230738076347336</v>
      </c>
      <c r="H20">
        <f t="shared" si="3"/>
        <v>4.6099999999999995E-3</v>
      </c>
    </row>
    <row r="21" spans="1:19" x14ac:dyDescent="0.25">
      <c r="A21">
        <f t="shared" si="0"/>
        <v>40</v>
      </c>
      <c r="B21">
        <v>6.8</v>
      </c>
      <c r="F21">
        <f t="shared" si="1"/>
        <v>40</v>
      </c>
      <c r="G21">
        <f t="shared" si="2"/>
        <v>4.6889231173052943</v>
      </c>
      <c r="H21">
        <f t="shared" si="3"/>
        <v>5.9789999999999999E-3</v>
      </c>
    </row>
    <row r="22" spans="1:19" x14ac:dyDescent="0.25">
      <c r="A22">
        <f t="shared" si="0"/>
        <v>45</v>
      </c>
      <c r="B22">
        <v>5</v>
      </c>
      <c r="F22">
        <f t="shared" si="1"/>
        <v>45</v>
      </c>
      <c r="G22">
        <f t="shared" si="2"/>
        <v>3.9143965052099663</v>
      </c>
      <c r="H22">
        <f t="shared" si="3"/>
        <v>7.3480000000000004E-3</v>
      </c>
    </row>
    <row r="23" spans="1:19" x14ac:dyDescent="0.25">
      <c r="A23">
        <f t="shared" si="0"/>
        <v>50</v>
      </c>
      <c r="B23">
        <v>4</v>
      </c>
      <c r="F23">
        <f t="shared" si="1"/>
        <v>50</v>
      </c>
      <c r="G23">
        <f t="shared" si="2"/>
        <v>2.6999999999999997</v>
      </c>
      <c r="H23">
        <f t="shared" si="3"/>
        <v>8.7169999999999991E-3</v>
      </c>
    </row>
    <row r="31" spans="1:19" ht="21" x14ac:dyDescent="0.35">
      <c r="C31" s="14" t="s">
        <v>29</v>
      </c>
      <c r="D31" s="15"/>
      <c r="E31" s="15"/>
      <c r="F31" s="15"/>
      <c r="G31" s="15"/>
      <c r="H31" s="15"/>
      <c r="I31" s="15"/>
      <c r="J31" s="15"/>
      <c r="K31" s="15"/>
      <c r="L31" s="15"/>
      <c r="M31" s="15"/>
      <c r="N31" s="15"/>
      <c r="O31" s="15"/>
      <c r="P31" s="15"/>
      <c r="Q31" s="15"/>
      <c r="R31" s="15"/>
      <c r="S31" s="15"/>
    </row>
    <row r="32" spans="1:19" ht="21" x14ac:dyDescent="0.35">
      <c r="C32" s="14" t="s">
        <v>28</v>
      </c>
      <c r="D32" s="15"/>
      <c r="E32" s="15"/>
      <c r="F32" s="15"/>
      <c r="G32" s="15"/>
      <c r="H32" s="15"/>
      <c r="I32" s="15"/>
      <c r="J32" s="15"/>
      <c r="K32" s="15"/>
      <c r="L32" s="15"/>
      <c r="M32" s="15"/>
      <c r="N32" s="15"/>
      <c r="O32" s="15"/>
      <c r="P32" s="15"/>
      <c r="Q32" s="15"/>
      <c r="R32" s="15"/>
      <c r="S32" s="15"/>
    </row>
    <row r="33" spans="3:19" s="7" customFormat="1" ht="34.5" customHeight="1" x14ac:dyDescent="0.25">
      <c r="C33" s="10" t="s">
        <v>25</v>
      </c>
      <c r="D33" s="13"/>
      <c r="E33" s="13"/>
      <c r="F33" s="13"/>
      <c r="G33" s="13"/>
      <c r="H33" s="13"/>
      <c r="I33" s="13"/>
      <c r="J33" s="13"/>
      <c r="K33" s="13"/>
      <c r="L33" s="13"/>
      <c r="M33" s="12" t="s">
        <v>16</v>
      </c>
      <c r="N33" s="12"/>
      <c r="O33" s="12"/>
      <c r="P33" s="12"/>
      <c r="Q33" s="12"/>
      <c r="R33" s="12"/>
      <c r="S33" s="12"/>
    </row>
    <row r="34" spans="3:19" s="7" customFormat="1" ht="34.5" customHeight="1" x14ac:dyDescent="0.25">
      <c r="C34" s="10" t="s">
        <v>24</v>
      </c>
      <c r="D34" s="13"/>
      <c r="E34" s="13"/>
      <c r="F34" s="13"/>
      <c r="G34" s="13"/>
      <c r="H34" s="13"/>
      <c r="I34" s="13"/>
      <c r="J34" s="13"/>
      <c r="K34" s="13"/>
      <c r="L34" s="13"/>
      <c r="M34" s="12" t="s">
        <v>23</v>
      </c>
      <c r="N34" s="12"/>
      <c r="O34" s="12"/>
      <c r="P34" s="12"/>
      <c r="Q34" s="12"/>
      <c r="R34" s="12"/>
      <c r="S34" s="12"/>
    </row>
    <row r="35" spans="3:19" s="7" customFormat="1" ht="43.5" customHeight="1" x14ac:dyDescent="0.25">
      <c r="C35" s="10" t="s">
        <v>17</v>
      </c>
      <c r="D35" s="13"/>
      <c r="E35" s="13"/>
      <c r="F35" s="13"/>
      <c r="G35" s="13"/>
      <c r="H35" s="13"/>
      <c r="I35" s="13"/>
      <c r="J35" s="13"/>
      <c r="K35" s="13"/>
      <c r="L35" s="13"/>
      <c r="M35" s="12" t="s">
        <v>22</v>
      </c>
      <c r="N35" s="12"/>
      <c r="O35" s="12"/>
      <c r="P35" s="12"/>
      <c r="Q35" s="12"/>
      <c r="R35" s="12"/>
      <c r="S35" s="12"/>
    </row>
    <row r="36" spans="3:19" s="7" customFormat="1" ht="35.25" customHeight="1" x14ac:dyDescent="0.25">
      <c r="C36" s="10" t="s">
        <v>26</v>
      </c>
      <c r="D36" s="13"/>
      <c r="E36" s="13"/>
      <c r="F36" s="13"/>
      <c r="G36" s="13"/>
      <c r="H36" s="13"/>
      <c r="I36" s="13"/>
      <c r="J36" s="13"/>
      <c r="K36" s="13"/>
      <c r="L36" s="13"/>
      <c r="M36" s="12" t="s">
        <v>27</v>
      </c>
      <c r="N36" s="12"/>
      <c r="O36" s="12"/>
      <c r="P36" s="12"/>
      <c r="Q36" s="12"/>
      <c r="R36" s="12"/>
      <c r="S36" s="12"/>
    </row>
    <row r="37" spans="3:19" s="7" customFormat="1" ht="27.75" customHeight="1" x14ac:dyDescent="0.25">
      <c r="C37" s="10" t="s">
        <v>33</v>
      </c>
      <c r="D37" s="13"/>
      <c r="E37" s="13"/>
      <c r="F37" s="13"/>
      <c r="G37" s="13"/>
      <c r="H37" s="13"/>
      <c r="I37" s="13"/>
      <c r="J37" s="13"/>
      <c r="K37" s="13"/>
      <c r="L37" s="13"/>
      <c r="M37" s="12" t="s">
        <v>30</v>
      </c>
      <c r="N37" s="12"/>
      <c r="O37" s="12"/>
      <c r="P37" s="12"/>
      <c r="Q37" s="12"/>
      <c r="R37" s="12"/>
      <c r="S37" s="12"/>
    </row>
    <row r="38" spans="3:19" s="7" customFormat="1" ht="21" x14ac:dyDescent="0.25">
      <c r="C38" s="10"/>
      <c r="D38" s="11"/>
      <c r="E38" s="11"/>
      <c r="F38" s="11"/>
      <c r="G38" s="11"/>
      <c r="H38" s="11"/>
      <c r="I38" s="11"/>
      <c r="J38" s="11"/>
      <c r="K38" s="11"/>
      <c r="L38" s="11"/>
      <c r="M38" s="12"/>
      <c r="N38" s="12"/>
      <c r="O38" s="12"/>
      <c r="P38" s="12"/>
      <c r="Q38" s="12"/>
      <c r="R38" s="12"/>
      <c r="S38" s="12"/>
    </row>
    <row r="39" spans="3:19" s="7" customFormat="1" ht="21" x14ac:dyDescent="0.25">
      <c r="C39" s="10"/>
      <c r="D39" s="11"/>
      <c r="E39" s="11"/>
      <c r="F39" s="11"/>
      <c r="G39" s="11"/>
      <c r="H39" s="11"/>
      <c r="I39" s="11"/>
      <c r="J39" s="11"/>
      <c r="K39" s="11"/>
      <c r="L39" s="11"/>
      <c r="M39" s="12"/>
      <c r="N39" s="12"/>
      <c r="O39" s="12"/>
      <c r="P39" s="12"/>
      <c r="Q39" s="12"/>
      <c r="R39" s="12"/>
      <c r="S39" s="12"/>
    </row>
  </sheetData>
  <mergeCells count="28">
    <mergeCell ref="C1:S1"/>
    <mergeCell ref="C3:S3"/>
    <mergeCell ref="C4:S4"/>
    <mergeCell ref="C2:S2"/>
    <mergeCell ref="C9:S9"/>
    <mergeCell ref="C7:S7"/>
    <mergeCell ref="C31:S31"/>
    <mergeCell ref="C12:D12"/>
    <mergeCell ref="C5:S5"/>
    <mergeCell ref="C6:S6"/>
    <mergeCell ref="C8:S8"/>
    <mergeCell ref="C11:D11"/>
    <mergeCell ref="F11:I11"/>
    <mergeCell ref="C32:S32"/>
    <mergeCell ref="M33:S33"/>
    <mergeCell ref="C33:L33"/>
    <mergeCell ref="C35:L35"/>
    <mergeCell ref="M35:S35"/>
    <mergeCell ref="C39:L39"/>
    <mergeCell ref="M39:S39"/>
    <mergeCell ref="C34:L34"/>
    <mergeCell ref="M34:S34"/>
    <mergeCell ref="C36:L36"/>
    <mergeCell ref="M36:S36"/>
    <mergeCell ref="C37:L37"/>
    <mergeCell ref="M37:S37"/>
    <mergeCell ref="C38:L38"/>
    <mergeCell ref="M38:S38"/>
  </mergeCells>
  <hyperlinks>
    <hyperlink ref="C2" r:id="rId1" xr:uid="{CAB97C1C-9F78-4E76-A658-182EBD6FDC99}"/>
    <hyperlink ref="C2:S2" r:id="rId2" display="https://gw-project.org/books/hydrogeologic-properties-of-earth-materials-and-principles-of-groundwater-flow/" xr:uid="{61D47332-3112-4458-94E9-77D40F18E86F}"/>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Sheet1!_ftn1</vt:lpstr>
      <vt:lpstr>Sheet1!_ftn2</vt:lpstr>
      <vt:lpstr>Sheet1!_Hlk38047308</vt:lpstr>
      <vt:lpstr>Sheet1!_Hlk38047322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2020-09-20T00:50:49Z</dcterms:created>
  <dcterms:modified xsi:type="dcterms:W3CDTF">2020-09-20T00:52:35Z</dcterms:modified>
</cp:coreProperties>
</file>